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Wilson\Full Strides\Board Meetings &amp; Contacts\2022\August Board Meetring\"/>
    </mc:Choice>
  </mc:AlternateContent>
  <xr:revisionPtr revIDLastSave="0" documentId="8_{391CE7A6-A250-4BEB-85A6-FF5A8C9BE841}" xr6:coauthVersionLast="47" xr6:coauthVersionMax="47" xr10:uidLastSave="{00000000-0000-0000-0000-000000000000}"/>
  <bookViews>
    <workbookView xWindow="-120" yWindow="-120" windowWidth="29040" windowHeight="15840" xr2:uid="{29FBFBB7-2824-41B7-855E-726F9E389B94}"/>
  </bookViews>
  <sheets>
    <sheet name="New Full Strides Rec." sheetId="1" r:id="rId1"/>
  </sheets>
  <externalReferences>
    <externalReference r:id="rId2"/>
  </externalReferences>
  <definedNames>
    <definedName name="FullStride" localSheetId="0">#REF!</definedName>
    <definedName name="FullStride">#REF!</definedName>
    <definedName name="_xlnm.Print_Area" localSheetId="0">'New Full Strides Rec.'!$A$1:$D$35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D5" i="1"/>
  <c r="D7" i="1"/>
  <c r="D13" i="1" s="1"/>
  <c r="H10" i="1"/>
  <c r="D10" i="1" s="1"/>
  <c r="D12" i="1" s="1"/>
  <c r="D20" i="1" s="1"/>
  <c r="D11" i="1"/>
  <c r="D22" i="1" s="1"/>
  <c r="D26" i="1" s="1"/>
  <c r="H16" i="1"/>
  <c r="D18" i="1"/>
  <c r="H23" i="1"/>
  <c r="H24" i="1"/>
  <c r="H25" i="1"/>
  <c r="D29" i="1"/>
  <c r="D32" i="1"/>
  <c r="H17" i="1"/>
  <c r="D28" i="1" l="1"/>
  <c r="D30" i="1" s="1"/>
  <c r="D33" i="1" s="1"/>
</calcChain>
</file>

<file path=xl/sharedStrings.xml><?xml version="1.0" encoding="utf-8"?>
<sst xmlns="http://schemas.openxmlformats.org/spreadsheetml/2006/main" count="27" uniqueCount="27">
  <si>
    <t>Difference</t>
  </si>
  <si>
    <t>Total in Bank Account</t>
  </si>
  <si>
    <t>Total</t>
  </si>
  <si>
    <t>Other Receipts/Previous Campaign</t>
  </si>
  <si>
    <t>Total Remaining for Disbursement</t>
  </si>
  <si>
    <t>Total Disbursements</t>
  </si>
  <si>
    <t>Disbursed to CLX - Minority Business</t>
  </si>
  <si>
    <t>Disbursed to BEN</t>
  </si>
  <si>
    <t>Disbursed to ED</t>
  </si>
  <si>
    <t>Disbursed Directly to BEN</t>
  </si>
  <si>
    <t>Available for Disbursement</t>
  </si>
  <si>
    <t>Total Expenses</t>
  </si>
  <si>
    <t>Miscellaneous Expenses</t>
  </si>
  <si>
    <t>Campaign Reimbursements</t>
  </si>
  <si>
    <t>Expenses</t>
  </si>
  <si>
    <t>Total Remaining to Receive</t>
  </si>
  <si>
    <t>Total Received</t>
  </si>
  <si>
    <t>Update from BEN</t>
  </si>
  <si>
    <t>Received Directly to BEN</t>
  </si>
  <si>
    <t>Per Fifth Third Account Received</t>
  </si>
  <si>
    <t>Campaign Receipts</t>
  </si>
  <si>
    <t>Total Expected</t>
  </si>
  <si>
    <t>Total Bad Debt/Write Offs Expected</t>
  </si>
  <si>
    <t>Total Pledged</t>
  </si>
  <si>
    <t>Campaign Results</t>
  </si>
  <si>
    <t xml:space="preserve">From Account </t>
  </si>
  <si>
    <t>Full Strides 2 Campaign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</si>
</sst>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Arial"/>
      <family val="2"/>
    </font>
    <font>
      <b/>
      <sz val="10"/>
      <name val="Arial"/>
      <family val="2"/>
    </font>
    <font>
      <b/>
      <sz val="10"/>
      <color theme="6" tint="-0.499984740745262"/>
      <name val="Arial"/>
      <family val="2"/>
    </font>
    <font>
      <b/>
      <sz val="11"/>
      <color theme="6" tint="-0.499984740745262"/>
      <name val="Calibri"/>
      <family val="2"/>
      <scheme val="minor"/>
    </font>
    <font>
      <sz val="10"/>
      <name val="Arial"/>
      <family val="2"/>
    </font>
    <font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3" fillId="0" borderId="0" xfId="0" applyNumberFormat="1" applyFont="1"/>
    <xf numFmtId="0" fontId="3" fillId="0" borderId="0" xfId="0" applyFont="1"/>
    <xf numFmtId="44" fontId="4" fillId="0" borderId="1" xfId="0" applyNumberFormat="1" applyFont="1" applyBorder="1"/>
    <xf numFmtId="0" fontId="4" fillId="0" borderId="0" xfId="0" applyFont="1"/>
    <xf numFmtId="44" fontId="4" fillId="0" borderId="0" xfId="0" applyNumberFormat="1" applyFont="1"/>
    <xf numFmtId="0" fontId="1" fillId="0" borderId="0" xfId="1"/>
    <xf numFmtId="44" fontId="4" fillId="0" borderId="0" xfId="2" applyFont="1"/>
    <xf numFmtId="0" fontId="2" fillId="0" borderId="0" xfId="1" applyFont="1"/>
    <xf numFmtId="44" fontId="0" fillId="0" borderId="0" xfId="2" applyFont="1"/>
    <xf numFmtId="43" fontId="0" fillId="0" borderId="0" xfId="0" applyNumberFormat="1"/>
    <xf numFmtId="44" fontId="0" fillId="0" borderId="1" xfId="2" applyFont="1" applyBorder="1"/>
    <xf numFmtId="44" fontId="5" fillId="0" borderId="0" xfId="2" applyFont="1"/>
    <xf numFmtId="0" fontId="6" fillId="0" borderId="0" xfId="1" applyFont="1"/>
    <xf numFmtId="44" fontId="1" fillId="0" borderId="0" xfId="1" applyNumberFormat="1"/>
    <xf numFmtId="0" fontId="7" fillId="0" borderId="0" xfId="0" applyFont="1"/>
    <xf numFmtId="44" fontId="4" fillId="0" borderId="2" xfId="2" applyFont="1" applyBorder="1"/>
    <xf numFmtId="0" fontId="2" fillId="0" borderId="3" xfId="1" applyFont="1" applyBorder="1"/>
    <xf numFmtId="44" fontId="0" fillId="0" borderId="2" xfId="2" applyFont="1" applyBorder="1"/>
    <xf numFmtId="0" fontId="1" fillId="0" borderId="4" xfId="1" applyBorder="1"/>
    <xf numFmtId="44" fontId="0" fillId="0" borderId="5" xfId="2" applyFont="1" applyBorder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0" fillId="2" borderId="0" xfId="0" applyFill="1"/>
    <xf numFmtId="14" fontId="8" fillId="2" borderId="0" xfId="0" applyNumberFormat="1" applyFont="1" applyFill="1" applyAlignment="1">
      <alignment vertical="center"/>
    </xf>
    <xf numFmtId="14" fontId="9" fillId="2" borderId="0" xfId="0" applyNumberFormat="1" applyFont="1" applyFill="1" applyAlignment="1">
      <alignment horizontal="center" vertical="center"/>
    </xf>
    <xf numFmtId="14" fontId="10" fillId="2" borderId="0" xfId="0" applyNumberFormat="1" applyFont="1" applyFill="1" applyAlignment="1">
      <alignment vertical="center"/>
    </xf>
    <xf numFmtId="14" fontId="8" fillId="2" borderId="0" xfId="0" applyNumberFormat="1" applyFont="1" applyFill="1" applyAlignment="1">
      <alignment horizontal="center" vertical="center"/>
    </xf>
    <xf numFmtId="14" fontId="10" fillId="2" borderId="0" xfId="0" applyNumberFormat="1" applyFont="1" applyFill="1" applyAlignment="1">
      <alignment horizontal="center" vertical="center"/>
    </xf>
  </cellXfs>
  <cellStyles count="3">
    <cellStyle name="Currency 2" xfId="2" xr:uid="{2274D54A-0308-4A67-A4DD-37B6674AABAB}"/>
    <cellStyle name="Normal" xfId="0" builtinId="0"/>
    <cellStyle name="Normal 3" xfId="1" xr:uid="{5635B085-BCFF-4CA2-B949-4295F4815F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ll%20Strides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s (3)"/>
      <sheetName val="Disbursements"/>
      <sheetName val="Account"/>
      <sheetName val="BEN-New"/>
      <sheetName val="Rec Disbursements"/>
      <sheetName val="5 Year Forecast -FS2"/>
      <sheetName val="OTOV2 Rec."/>
      <sheetName val="Rec Disbursements - Y4"/>
      <sheetName val="Rec Disbursements - Y5"/>
      <sheetName val="Cash Rec."/>
      <sheetName val="Expenses-New"/>
      <sheetName val="Expense Data-New"/>
      <sheetName val="Final Full Strides Rec"/>
      <sheetName val="5 Year Forecast"/>
      <sheetName val="Rec Disbursements FS-Final"/>
      <sheetName val="Rec Disbursements FS"/>
      <sheetName val="BEN"/>
      <sheetName val="Expenses"/>
      <sheetName val="Expense Data"/>
      <sheetName val="In Kind"/>
      <sheetName val="Board Packet"/>
      <sheetName val="Reconciled to Diana"/>
    </sheetNames>
    <sheetDataSet>
      <sheetData sheetId="0"/>
      <sheetData sheetId="1"/>
      <sheetData sheetId="2">
        <row r="1">
          <cell r="N1">
            <v>283787.09999999986</v>
          </cell>
        </row>
        <row r="609">
          <cell r="O609">
            <v>2875807.5</v>
          </cell>
          <cell r="U609">
            <v>490230</v>
          </cell>
          <cell r="W609">
            <v>412590</v>
          </cell>
          <cell r="Y609">
            <v>1558680</v>
          </cell>
        </row>
      </sheetData>
      <sheetData sheetId="3">
        <row r="13">
          <cell r="D13">
            <v>62500</v>
          </cell>
        </row>
      </sheetData>
      <sheetData sheetId="4"/>
      <sheetData sheetId="5">
        <row r="3">
          <cell r="B3">
            <v>3775000</v>
          </cell>
        </row>
        <row r="48">
          <cell r="O48">
            <v>160000</v>
          </cell>
        </row>
      </sheetData>
      <sheetData sheetId="6"/>
      <sheetData sheetId="7"/>
      <sheetData sheetId="8"/>
      <sheetData sheetId="9"/>
      <sheetData sheetId="10"/>
      <sheetData sheetId="11">
        <row r="1">
          <cell r="J1" t="str">
            <v>Row Labels</v>
          </cell>
        </row>
      </sheetData>
      <sheetData sheetId="12">
        <row r="30">
          <cell r="D30">
            <v>37776.010000000242</v>
          </cell>
        </row>
        <row r="38">
          <cell r="D38">
            <v>10580.49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F465A-C22C-4199-8B8A-63EF8DD4323C}">
  <sheetPr codeName="Sheet21">
    <tabColor rgb="FF00B0F0"/>
    <pageSetUpPr fitToPage="1"/>
  </sheetPr>
  <dimension ref="A1:L33"/>
  <sheetViews>
    <sheetView tabSelected="1" workbookViewId="0">
      <selection activeCell="M12" sqref="M12"/>
    </sheetView>
  </sheetViews>
  <sheetFormatPr defaultRowHeight="12.75" x14ac:dyDescent="0.2"/>
  <cols>
    <col min="2" max="2" width="3.28515625" customWidth="1"/>
    <col min="3" max="3" width="51.28515625" customWidth="1"/>
    <col min="4" max="4" width="17.42578125" customWidth="1"/>
    <col min="5" max="5" width="14.28515625" bestFit="1" customWidth="1"/>
    <col min="8" max="8" width="22.85546875" customWidth="1"/>
    <col min="13" max="13" width="31.85546875" bestFit="1" customWidth="1"/>
    <col min="14" max="14" width="12.28515625" bestFit="1" customWidth="1"/>
  </cols>
  <sheetData>
    <row r="1" spans="1:12" s="23" customFormat="1" ht="41.25" customHeight="1" x14ac:dyDescent="0.2">
      <c r="A1" s="28" t="s">
        <v>26</v>
      </c>
      <c r="B1" s="28"/>
      <c r="C1" s="28"/>
      <c r="D1" s="28"/>
      <c r="E1" s="26"/>
    </row>
    <row r="2" spans="1:12" s="23" customFormat="1" ht="20.25" customHeight="1" x14ac:dyDescent="0.2">
      <c r="A2" s="27">
        <f ca="1">TODAY()</f>
        <v>44783</v>
      </c>
      <c r="B2" s="27"/>
      <c r="C2" s="27"/>
      <c r="D2" s="27"/>
      <c r="E2" s="26"/>
      <c r="H2" s="25" t="s">
        <v>25</v>
      </c>
      <c r="I2" s="24"/>
      <c r="J2" s="24"/>
      <c r="K2" s="24"/>
      <c r="L2" s="24"/>
    </row>
    <row r="3" spans="1:12" ht="15" x14ac:dyDescent="0.25">
      <c r="A3" s="6"/>
      <c r="B3" s="6"/>
      <c r="C3" s="6"/>
      <c r="D3" s="9"/>
      <c r="E3" s="6"/>
    </row>
    <row r="4" spans="1:12" ht="15" x14ac:dyDescent="0.25">
      <c r="A4" s="6"/>
      <c r="B4" s="6"/>
      <c r="C4" s="22" t="s">
        <v>24</v>
      </c>
      <c r="D4" s="21"/>
      <c r="E4" s="6"/>
    </row>
    <row r="5" spans="1:12" ht="15" x14ac:dyDescent="0.25">
      <c r="A5" s="6"/>
      <c r="B5" s="6"/>
      <c r="C5" s="19" t="s">
        <v>23</v>
      </c>
      <c r="D5" s="20">
        <f>'[1]5 Year Forecast -FS2'!B3</f>
        <v>3775000</v>
      </c>
      <c r="E5" s="6"/>
    </row>
    <row r="6" spans="1:12" ht="15" x14ac:dyDescent="0.25">
      <c r="A6" s="6"/>
      <c r="B6" s="6"/>
      <c r="C6" s="19" t="s">
        <v>22</v>
      </c>
      <c r="D6" s="18">
        <v>-200000</v>
      </c>
      <c r="E6" s="6"/>
    </row>
    <row r="7" spans="1:12" ht="15" x14ac:dyDescent="0.25">
      <c r="A7" s="6"/>
      <c r="B7" s="6"/>
      <c r="C7" s="17" t="s">
        <v>21</v>
      </c>
      <c r="D7" s="16">
        <f>SUM(D5:D6)</f>
        <v>3575000</v>
      </c>
      <c r="E7" s="6"/>
    </row>
    <row r="8" spans="1:12" ht="15" x14ac:dyDescent="0.25">
      <c r="A8" s="6"/>
      <c r="B8" s="6"/>
      <c r="C8" s="6"/>
      <c r="D8" s="9"/>
      <c r="E8" s="6"/>
    </row>
    <row r="9" spans="1:12" ht="15" x14ac:dyDescent="0.25">
      <c r="A9" s="6"/>
      <c r="B9" s="8" t="s">
        <v>20</v>
      </c>
      <c r="C9" s="6"/>
      <c r="D9" s="9"/>
      <c r="E9" s="6"/>
    </row>
    <row r="10" spans="1:12" ht="15" x14ac:dyDescent="0.25">
      <c r="A10" s="6"/>
      <c r="B10" s="6"/>
      <c r="C10" s="6" t="s">
        <v>19</v>
      </c>
      <c r="D10" s="9">
        <f>H10</f>
        <v>2875807.5</v>
      </c>
      <c r="E10" s="6"/>
      <c r="H10" s="10">
        <f>[1]Account!O609</f>
        <v>2875807.5</v>
      </c>
    </row>
    <row r="11" spans="1:12" ht="15" x14ac:dyDescent="0.25">
      <c r="A11" s="6"/>
      <c r="B11" s="6"/>
      <c r="C11" s="6" t="s">
        <v>18</v>
      </c>
      <c r="D11" s="11">
        <f>'[1]BEN-New'!D13</f>
        <v>62500</v>
      </c>
      <c r="E11" s="6"/>
      <c r="H11" s="15" t="s">
        <v>17</v>
      </c>
    </row>
    <row r="12" spans="1:12" ht="15" x14ac:dyDescent="0.25">
      <c r="A12" s="6"/>
      <c r="B12" s="6"/>
      <c r="C12" s="8" t="s">
        <v>16</v>
      </c>
      <c r="D12" s="7">
        <f>SUM(D10:D11)</f>
        <v>2938307.5</v>
      </c>
      <c r="E12" s="14"/>
    </row>
    <row r="13" spans="1:12" ht="15" x14ac:dyDescent="0.25">
      <c r="A13" s="6"/>
      <c r="B13" s="6"/>
      <c r="C13" s="13" t="s">
        <v>15</v>
      </c>
      <c r="D13" s="12">
        <f>D7-D12</f>
        <v>636692.5</v>
      </c>
      <c r="E13" s="6"/>
    </row>
    <row r="14" spans="1:12" ht="15" x14ac:dyDescent="0.25">
      <c r="A14" s="6"/>
      <c r="B14" s="6"/>
      <c r="C14" s="6"/>
      <c r="D14" s="9"/>
      <c r="E14" s="6"/>
    </row>
    <row r="15" spans="1:12" ht="15" x14ac:dyDescent="0.25">
      <c r="A15" s="6"/>
      <c r="B15" s="8" t="s">
        <v>14</v>
      </c>
      <c r="C15" s="6"/>
      <c r="D15" s="9"/>
      <c r="E15" s="6"/>
    </row>
    <row r="16" spans="1:12" ht="15" x14ac:dyDescent="0.25">
      <c r="A16" s="6"/>
      <c r="B16" s="6"/>
      <c r="C16" s="6" t="s">
        <v>13</v>
      </c>
      <c r="D16" s="9">
        <v>160000</v>
      </c>
      <c r="E16" s="6"/>
      <c r="H16" s="10">
        <f>'[1]5 Year Forecast -FS2'!O48</f>
        <v>160000</v>
      </c>
    </row>
    <row r="17" spans="1:8" ht="15" x14ac:dyDescent="0.25">
      <c r="A17" s="6"/>
      <c r="B17" s="6"/>
      <c r="C17" s="6" t="s">
        <v>12</v>
      </c>
      <c r="D17" s="9">
        <v>18876.900000000001</v>
      </c>
      <c r="E17" s="6"/>
      <c r="H17" s="10">
        <f>GETPIVOTDATA("Amount",'[1]Expense Data-New'!$J$1)</f>
        <v>18876.900000000001</v>
      </c>
    </row>
    <row r="18" spans="1:8" ht="15" x14ac:dyDescent="0.25">
      <c r="A18" s="6"/>
      <c r="B18" s="6"/>
      <c r="C18" s="8" t="s">
        <v>11</v>
      </c>
      <c r="D18" s="7">
        <f>SUM(D16:D17)</f>
        <v>178876.9</v>
      </c>
      <c r="E18" s="6"/>
    </row>
    <row r="19" spans="1:8" ht="15" x14ac:dyDescent="0.25">
      <c r="A19" s="6"/>
      <c r="B19" s="6"/>
      <c r="C19" s="6"/>
      <c r="D19" s="9"/>
      <c r="E19" s="6"/>
    </row>
    <row r="20" spans="1:8" ht="15" x14ac:dyDescent="0.25">
      <c r="A20" s="6"/>
      <c r="B20" s="8" t="s">
        <v>10</v>
      </c>
      <c r="C20" s="8"/>
      <c r="D20" s="7">
        <f>D12-D18</f>
        <v>2759430.6</v>
      </c>
      <c r="E20" s="6"/>
    </row>
    <row r="21" spans="1:8" ht="15" x14ac:dyDescent="0.25">
      <c r="A21" s="6"/>
      <c r="B21" s="6"/>
      <c r="C21" s="6"/>
      <c r="D21" s="9"/>
      <c r="E21" s="6"/>
    </row>
    <row r="22" spans="1:8" ht="15" x14ac:dyDescent="0.25">
      <c r="A22" s="6"/>
      <c r="B22" s="6"/>
      <c r="C22" s="6" t="s">
        <v>9</v>
      </c>
      <c r="D22" s="9">
        <f>D11</f>
        <v>62500</v>
      </c>
      <c r="E22" s="6"/>
    </row>
    <row r="23" spans="1:8" ht="15" x14ac:dyDescent="0.25">
      <c r="A23" s="6"/>
      <c r="B23" s="6"/>
      <c r="C23" s="6" t="s">
        <v>8</v>
      </c>
      <c r="D23" s="9">
        <v>1558680</v>
      </c>
      <c r="E23" s="6"/>
      <c r="H23" s="10">
        <f>[1]Account!Y609</f>
        <v>1558680</v>
      </c>
    </row>
    <row r="24" spans="1:8" ht="15" x14ac:dyDescent="0.25">
      <c r="A24" s="6"/>
      <c r="B24" s="6"/>
      <c r="C24" s="6" t="s">
        <v>7</v>
      </c>
      <c r="D24" s="9">
        <v>412590</v>
      </c>
      <c r="E24" s="6"/>
      <c r="H24" s="10">
        <f>[1]Account!W609</f>
        <v>412590</v>
      </c>
    </row>
    <row r="25" spans="1:8" ht="15" x14ac:dyDescent="0.25">
      <c r="A25" s="6"/>
      <c r="B25" s="6"/>
      <c r="C25" s="6" t="s">
        <v>6</v>
      </c>
      <c r="D25" s="11">
        <v>490230</v>
      </c>
      <c r="E25" s="6"/>
      <c r="H25" s="10">
        <f>[1]Account!U609</f>
        <v>490230</v>
      </c>
    </row>
    <row r="26" spans="1:8" ht="15" x14ac:dyDescent="0.25">
      <c r="A26" s="6"/>
      <c r="B26" s="8" t="s">
        <v>5</v>
      </c>
      <c r="C26" s="8"/>
      <c r="D26" s="7">
        <f>SUM(D22:D25)</f>
        <v>2524000</v>
      </c>
      <c r="E26" s="6"/>
    </row>
    <row r="27" spans="1:8" ht="15" x14ac:dyDescent="0.25">
      <c r="A27" s="6"/>
      <c r="B27" s="6"/>
      <c r="C27" s="6"/>
      <c r="D27" s="9"/>
      <c r="E27" s="6"/>
    </row>
    <row r="28" spans="1:8" ht="15" x14ac:dyDescent="0.25">
      <c r="A28" s="6"/>
      <c r="B28" s="8" t="s">
        <v>4</v>
      </c>
      <c r="C28" s="6"/>
      <c r="D28" s="7">
        <f>D20-D26</f>
        <v>235430.60000000009</v>
      </c>
      <c r="E28" s="6"/>
    </row>
    <row r="29" spans="1:8" x14ac:dyDescent="0.2">
      <c r="C29" s="4" t="s">
        <v>3</v>
      </c>
      <c r="D29" s="5">
        <f>+'[1]Final Full Strides Rec'!D30+'[1]Final Full Strides Rec'!D38</f>
        <v>48356.50000000024</v>
      </c>
    </row>
    <row r="30" spans="1:8" x14ac:dyDescent="0.2">
      <c r="B30" s="4" t="s">
        <v>2</v>
      </c>
      <c r="D30" s="5">
        <f>SUM(D28:D29)</f>
        <v>283787.10000000033</v>
      </c>
    </row>
    <row r="32" spans="1:8" x14ac:dyDescent="0.2">
      <c r="C32" s="4" t="s">
        <v>1</v>
      </c>
      <c r="D32" s="3">
        <f>[1]Account!N1</f>
        <v>283787.09999999986</v>
      </c>
    </row>
    <row r="33" spans="3:4" x14ac:dyDescent="0.2">
      <c r="C33" s="2" t="s">
        <v>0</v>
      </c>
      <c r="D33" s="1">
        <f>D30-D32</f>
        <v>4.6566128730773926E-10</v>
      </c>
    </row>
  </sheetData>
  <mergeCells count="3">
    <mergeCell ref="A1:D1"/>
    <mergeCell ref="A2:D2"/>
    <mergeCell ref="C4:D4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Full Strides Rec.</vt:lpstr>
      <vt:lpstr>'New Full Strides Rec.'!Print_Area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dcterms:created xsi:type="dcterms:W3CDTF">2022-08-10T19:15:11Z</dcterms:created>
  <dcterms:modified xsi:type="dcterms:W3CDTF">2022-08-10T19:16:28Z</dcterms:modified>
</cp:coreProperties>
</file>