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X-DC\Economic Development\Prospects\Project American Memory\"/>
    </mc:Choice>
  </mc:AlternateContent>
  <xr:revisionPtr revIDLastSave="0" documentId="8_{F2186D85-E04A-4D10-BFA8-2611705931DD}" xr6:coauthVersionLast="47" xr6:coauthVersionMax="47" xr10:uidLastSave="{00000000-0000-0000-0000-000000000000}"/>
  <bookViews>
    <workbookView xWindow="28680" yWindow="2895" windowWidth="29040" windowHeight="15720" xr2:uid="{B65DE26C-D961-4D0B-9CD6-6A538E747D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6" i="1"/>
  <c r="C28" i="1"/>
  <c r="D6" i="1"/>
  <c r="C6" i="1"/>
  <c r="D12" i="1" l="1"/>
  <c r="F5" i="1"/>
  <c r="C3" i="1" s="1"/>
  <c r="C5" i="1" s="1"/>
  <c r="C17" i="1" s="1"/>
  <c r="C12" i="1"/>
  <c r="D3" i="1" l="1"/>
  <c r="D5" i="1" s="1"/>
  <c r="D13" i="1" s="1"/>
  <c r="D11" i="1" s="1"/>
  <c r="D16" i="1" s="1"/>
  <c r="C13" i="1"/>
  <c r="C11" i="1"/>
  <c r="C16" i="1" s="1"/>
  <c r="D17" i="1" l="1"/>
  <c r="D15" i="1"/>
  <c r="D18" i="1" s="1"/>
  <c r="D21" i="1" s="1"/>
  <c r="C15" i="1"/>
  <c r="C18" i="1" s="1"/>
  <c r="C21" i="1" s="1"/>
  <c r="D22" i="1" l="1"/>
  <c r="C22" i="1"/>
  <c r="D23" i="1" l="1"/>
  <c r="D20" i="1" s="1"/>
  <c r="D24" i="1" s="1"/>
  <c r="D26" i="1" s="1"/>
  <c r="C23" i="1"/>
  <c r="C20" i="1" s="1"/>
  <c r="C24" i="1" s="1"/>
</calcChain>
</file>

<file path=xl/sharedStrings.xml><?xml version="1.0" encoding="utf-8"?>
<sst xmlns="http://schemas.openxmlformats.org/spreadsheetml/2006/main" count="24" uniqueCount="24">
  <si>
    <t xml:space="preserve">Water Service </t>
  </si>
  <si>
    <t>Water Usage Charge</t>
  </si>
  <si>
    <t>Other Charge</t>
  </si>
  <si>
    <t>QIO Surcharge Water</t>
  </si>
  <si>
    <t>KRA Withdrawal Fee</t>
  </si>
  <si>
    <t>Total Service Related Charges</t>
  </si>
  <si>
    <t>Taxes</t>
  </si>
  <si>
    <t>State Sales Tax</t>
  </si>
  <si>
    <t>School District Tax</t>
  </si>
  <si>
    <t>Total Current Period Charges</t>
  </si>
  <si>
    <t>Water Service Charge - Meter</t>
  </si>
  <si>
    <t>Total Amount Due</t>
  </si>
  <si>
    <t>Mock Up Bill - Industrial Customer</t>
  </si>
  <si>
    <t>Days</t>
  </si>
  <si>
    <t>Total Estimated Usage (00s Gals)</t>
  </si>
  <si>
    <t>Usage (Gallons) per Day</t>
  </si>
  <si>
    <t>gallons per day</t>
  </si>
  <si>
    <t>gallons annually</t>
  </si>
  <si>
    <t>6" Meter</t>
  </si>
  <si>
    <t>4" Meter</t>
  </si>
  <si>
    <t>Meter X 1</t>
  </si>
  <si>
    <t>Franchise Taxes</t>
  </si>
  <si>
    <t>Total Estimated Usage (000s Gals)</t>
  </si>
  <si>
    <t>Per 1,000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</si>
</sst>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NumberFormat="1" applyFont="1"/>
    <xf numFmtId="43" fontId="2" fillId="0" borderId="0" xfId="0" applyNumberFormat="1" applyFont="1"/>
    <xf numFmtId="43" fontId="2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/>
    <xf numFmtId="43" fontId="0" fillId="2" borderId="1" xfId="1" applyNumberFormat="1" applyFont="1" applyFill="1" applyBorder="1"/>
    <xf numFmtId="43" fontId="0" fillId="0" borderId="1" xfId="1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BCF9-61A7-4278-9F52-586C8F10A641}">
  <dimension ref="B2:U30"/>
  <sheetViews>
    <sheetView tabSelected="1" workbookViewId="0">
      <selection activeCell="D30" sqref="D30"/>
    </sheetView>
  </sheetViews>
  <sheetFormatPr defaultRowHeight="14.4" x14ac:dyDescent="0.3"/>
  <cols>
    <col min="2" max="2" width="34.109375" customWidth="1"/>
    <col min="3" max="4" width="14.109375" customWidth="1"/>
    <col min="5" max="5" width="9" customWidth="1"/>
    <col min="6" max="6" width="14.33203125" customWidth="1"/>
    <col min="17" max="17" width="11.5546875" bestFit="1" customWidth="1"/>
    <col min="19" max="20" width="11.5546875" bestFit="1" customWidth="1"/>
    <col min="21" max="21" width="10.5546875" bestFit="1" customWidth="1"/>
  </cols>
  <sheetData>
    <row r="2" spans="2:7" x14ac:dyDescent="0.3">
      <c r="C2" t="s">
        <v>18</v>
      </c>
      <c r="D2" t="s">
        <v>19</v>
      </c>
    </row>
    <row r="3" spans="2:7" x14ac:dyDescent="0.3">
      <c r="B3" s="1" t="s">
        <v>15</v>
      </c>
      <c r="C3" s="10">
        <f>F5</f>
        <v>4164.3835616438355</v>
      </c>
      <c r="D3" s="10">
        <f>F5</f>
        <v>4164.3835616438355</v>
      </c>
    </row>
    <row r="4" spans="2:7" x14ac:dyDescent="0.3">
      <c r="B4" s="1" t="s">
        <v>13</v>
      </c>
      <c r="C4" s="10">
        <v>30</v>
      </c>
      <c r="D4" s="10">
        <v>30</v>
      </c>
      <c r="F4" s="3">
        <v>1520000</v>
      </c>
      <c r="G4" t="s">
        <v>17</v>
      </c>
    </row>
    <row r="5" spans="2:7" x14ac:dyDescent="0.3">
      <c r="B5" s="1" t="s">
        <v>14</v>
      </c>
      <c r="C5" s="11">
        <f>+C4*C3/100</f>
        <v>1249.3150684931506</v>
      </c>
      <c r="D5" s="11">
        <f>+D4*D3/100</f>
        <v>1249.3150684931506</v>
      </c>
      <c r="F5" s="3">
        <f>F4/365</f>
        <v>4164.3835616438355</v>
      </c>
      <c r="G5" t="s">
        <v>16</v>
      </c>
    </row>
    <row r="6" spans="2:7" x14ac:dyDescent="0.3">
      <c r="B6" s="1" t="s">
        <v>22</v>
      </c>
      <c r="C6" s="11">
        <f>(C3*C4)/1000</f>
        <v>124.93150684931506</v>
      </c>
      <c r="D6" s="11">
        <f>(D3*D4)/1000</f>
        <v>124.93150684931506</v>
      </c>
      <c r="F6" s="3"/>
    </row>
    <row r="7" spans="2:7" x14ac:dyDescent="0.3">
      <c r="B7" s="1" t="s">
        <v>20</v>
      </c>
      <c r="C7" s="10">
        <v>746.7</v>
      </c>
      <c r="D7" s="10">
        <v>373.4</v>
      </c>
    </row>
    <row r="9" spans="2:7" x14ac:dyDescent="0.3">
      <c r="B9" s="9" t="s">
        <v>12</v>
      </c>
    </row>
    <row r="11" spans="2:7" x14ac:dyDescent="0.3">
      <c r="B11" s="1" t="s">
        <v>0</v>
      </c>
      <c r="C11" s="5">
        <f>+C12+C13</f>
        <v>1284.5301369863014</v>
      </c>
      <c r="D11" s="5">
        <f>+D12+D13</f>
        <v>911.23013698630132</v>
      </c>
    </row>
    <row r="12" spans="2:7" x14ac:dyDescent="0.3">
      <c r="B12" s="2" t="s">
        <v>10</v>
      </c>
      <c r="C12" s="4">
        <f>+C7</f>
        <v>746.7</v>
      </c>
      <c r="D12" s="4">
        <f>+D7</f>
        <v>373.4</v>
      </c>
    </row>
    <row r="13" spans="2:7" x14ac:dyDescent="0.3">
      <c r="B13" s="2" t="s">
        <v>1</v>
      </c>
      <c r="C13" s="4">
        <f>0.4305*C5</f>
        <v>537.83013698630134</v>
      </c>
      <c r="D13" s="4">
        <f>0.4305*D5</f>
        <v>537.83013698630134</v>
      </c>
      <c r="F13" s="3"/>
    </row>
    <row r="14" spans="2:7" x14ac:dyDescent="0.3">
      <c r="B14" s="2"/>
      <c r="C14" s="4"/>
      <c r="D14" s="4"/>
      <c r="F14" s="3"/>
    </row>
    <row r="15" spans="2:7" x14ac:dyDescent="0.3">
      <c r="B15" s="1" t="s">
        <v>2</v>
      </c>
      <c r="C15" s="6">
        <f>+SUM(C16:C17)</f>
        <v>93.573003698630146</v>
      </c>
      <c r="D15" s="6">
        <f>+SUM(D16:D17)</f>
        <v>76.36387369863013</v>
      </c>
    </row>
    <row r="16" spans="2:7" x14ac:dyDescent="0.3">
      <c r="B16" s="2" t="s">
        <v>3</v>
      </c>
      <c r="C16" s="4">
        <f>+C11*4.61%</f>
        <v>59.216839315068498</v>
      </c>
      <c r="D16" s="4">
        <f>+D11*4.61%</f>
        <v>42.007709315068496</v>
      </c>
    </row>
    <row r="17" spans="2:21" x14ac:dyDescent="0.3">
      <c r="B17" s="2" t="s">
        <v>4</v>
      </c>
      <c r="C17" s="4">
        <f>+C5*0.0275</f>
        <v>34.356164383561641</v>
      </c>
      <c r="D17" s="4">
        <f>+D5*0.0275</f>
        <v>34.356164383561641</v>
      </c>
    </row>
    <row r="18" spans="2:21" x14ac:dyDescent="0.3">
      <c r="B18" s="1" t="s">
        <v>5</v>
      </c>
      <c r="C18" s="6">
        <f>+C15+C11</f>
        <v>1378.1031406849315</v>
      </c>
      <c r="D18" s="6">
        <f>+D15+D11</f>
        <v>987.59401068493139</v>
      </c>
    </row>
    <row r="19" spans="2:21" x14ac:dyDescent="0.3">
      <c r="C19" s="4"/>
      <c r="D19" s="4"/>
      <c r="Q19" s="3"/>
    </row>
    <row r="20" spans="2:21" x14ac:dyDescent="0.3">
      <c r="B20" s="1" t="s">
        <v>6</v>
      </c>
      <c r="C20" s="6">
        <f>+SUM(C22:C23)</f>
        <v>124.448498451863</v>
      </c>
      <c r="D20" s="6">
        <f>+SUM(D22:D23)</f>
        <v>88.599760317863002</v>
      </c>
      <c r="Q20" s="3"/>
    </row>
    <row r="21" spans="2:21" x14ac:dyDescent="0.3">
      <c r="B21" s="2" t="s">
        <v>21</v>
      </c>
      <c r="C21" s="4">
        <f>+C18*3%</f>
        <v>41.343094220547947</v>
      </c>
      <c r="D21" s="4">
        <f>+D18*3%</f>
        <v>29.62782032054794</v>
      </c>
      <c r="Q21" s="3"/>
    </row>
    <row r="22" spans="2:21" x14ac:dyDescent="0.3">
      <c r="B22" s="2" t="s">
        <v>8</v>
      </c>
      <c r="C22" s="4">
        <f>+C18*3%</f>
        <v>41.343094220547947</v>
      </c>
      <c r="D22" s="4">
        <f>+D18*3%</f>
        <v>29.62782032054794</v>
      </c>
      <c r="Q22" s="3"/>
    </row>
    <row r="23" spans="2:21" x14ac:dyDescent="0.3">
      <c r="B23" s="2" t="s">
        <v>7</v>
      </c>
      <c r="C23" s="4">
        <f>+(C11+C22+C16)*6%</f>
        <v>83.105404231315063</v>
      </c>
      <c r="D23" s="4">
        <f>+(D11+D22+D16)*6%</f>
        <v>58.971939997315062</v>
      </c>
    </row>
    <row r="24" spans="2:21" x14ac:dyDescent="0.3">
      <c r="B24" s="1" t="s">
        <v>9</v>
      </c>
      <c r="C24" s="6">
        <f>+C18+C20</f>
        <v>1502.5516391367946</v>
      </c>
      <c r="D24" s="6">
        <f>+D18+D20</f>
        <v>1076.1937710027944</v>
      </c>
      <c r="Q24" s="3"/>
    </row>
    <row r="25" spans="2:21" x14ac:dyDescent="0.3">
      <c r="Q25" s="3"/>
    </row>
    <row r="26" spans="2:21" x14ac:dyDescent="0.3">
      <c r="B26" s="7" t="s">
        <v>11</v>
      </c>
      <c r="C26" s="8">
        <f>+C24</f>
        <v>1502.5516391367946</v>
      </c>
      <c r="D26" s="8">
        <f>+D24</f>
        <v>1076.1937710027944</v>
      </c>
    </row>
    <row r="28" spans="2:21" x14ac:dyDescent="0.3">
      <c r="C28" s="12">
        <f>C26/C6</f>
        <v>12.027003251862501</v>
      </c>
      <c r="D28" s="12">
        <f>D26/D6</f>
        <v>8.6142703161407894</v>
      </c>
      <c r="F28" t="s">
        <v>23</v>
      </c>
    </row>
    <row r="29" spans="2:21" x14ac:dyDescent="0.3">
      <c r="Q29" s="3"/>
      <c r="S29" s="3"/>
      <c r="T29" s="3"/>
      <c r="U29" s="12"/>
    </row>
    <row r="30" spans="2:21" x14ac:dyDescent="0.3">
      <c r="U30" s="12"/>
    </row>
  </sheetData>
  <pageMargins left="0.7" right="0.7" top="0.75" bottom="0.75" header="0.3" footer="0.3"/>
  <pageSetup orientation="portrait" horizontalDpi="4294967293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 Yuan</dc:creator>
  <cp:lastModifiedBy>Katie Vandegrift</cp:lastModifiedBy>
  <dcterms:created xsi:type="dcterms:W3CDTF">2021-04-08T15:23:01Z</dcterms:created>
  <dcterms:modified xsi:type="dcterms:W3CDTF">2022-07-28T13:19:37Z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iteId">
    <vt:lpwstr>35378cf9-dac0-45f0-84c7-1bfb98207b59</vt:lpwstr>
  </property>
  <property fmtid="{D5CDD505-2E9C-101B-9397-08002B2CF9AE}" pid="6" name="MSIP_Label_846c87f6-c46e-48eb-b7ce-d3a4a7d30611_Owner">
    <vt:lpwstr>Peter.Yuan@amwater.com</vt:lpwstr>
  </property>
  <property fmtid="{D5CDD505-2E9C-101B-9397-08002B2CF9AE}" pid="7" name="MSIP_Label_846c87f6-c46e-48eb-b7ce-d3a4a7d30611_SetDate">
    <vt:lpwstr>2021-04-08T19:14:24.9659393Z</vt:lpwstr>
  </property>
  <property fmtid="{D5CDD505-2E9C-101B-9397-08002B2CF9AE}" pid="8" name="MSIP_Label_846c87f6-c46e-48eb-b7ce-d3a4a7d30611_Name">
    <vt:lpwstr>General</vt:lpwstr>
  </property>
  <property fmtid="{D5CDD505-2E9C-101B-9397-08002B2CF9AE}" pid="9" name="MSIP_Label_846c87f6-c46e-48eb-b7ce-d3a4a7d30611_Application">
    <vt:lpwstr>Microsoft Azure Information Protection</vt:lpwstr>
  </property>
  <property fmtid="{D5CDD505-2E9C-101B-9397-08002B2CF9AE}" pid="10" name="MSIP_Label_846c87f6-c46e-48eb-b7ce-d3a4a7d30611_ActionId">
    <vt:lpwstr>2458f7c9-70af-41f3-b278-155e5bf5663d</vt:lpwstr>
  </property>
  <property fmtid="{D5CDD505-2E9C-101B-9397-08002B2CF9AE}" pid="11" name="MSIP_Label_846c87f6-c46e-48eb-b7ce-d3a4a7d30611_Extended_MSFT_Method">
    <vt:lpwstr>Automatic</vt:lpwstr>
  </property>
  <property fmtid="{D5CDD505-2E9C-101B-9397-08002B2CF9AE}" pid="12" name="Sensitivity">
    <vt:lpwstr>General</vt:lpwstr>
  </property>
</Properties>
</file>